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仕事用\ホームページ　ブログ素材\"/>
    </mc:Choice>
  </mc:AlternateContent>
  <xr:revisionPtr revIDLastSave="0" documentId="13_ncr:1_{75810758-16DB-49AE-ABA5-21D5764FB3B5}" xr6:coauthVersionLast="47" xr6:coauthVersionMax="47" xr10:uidLastSave="{00000000-0000-0000-0000-000000000000}"/>
  <workbookProtection workbookAlgorithmName="SHA-512" workbookHashValue="5aExhP4fuoFXL3lm4RCoRpA9yy6uFSC908FRkg5KfDQnViZCywKet72Qc1lZgIVXvK10r+6SDSunP/6LAy+VNQ==" workbookSaltValue="0RJ7Bcudg/6yIefmrwEa0g==" workbookSpinCount="100000" lockStructure="1"/>
  <bookViews>
    <workbookView xWindow="-108" yWindow="-108" windowWidth="23256" windowHeight="13896" xr2:uid="{02450A0A-A0DC-4C83-8179-CCC56ED8081A}"/>
  </bookViews>
  <sheets>
    <sheet name="源泉徴収票から手取り収入を計算" sheetId="1" r:id="rId1"/>
    <sheet name="計算シート" sheetId="2" state="hidden" r:id="rId2"/>
  </sheets>
  <definedNames>
    <definedName name="_xlnm.Print_Area" localSheetId="0">源泉徴収票から手取り収入を計算!$A$1:$G$32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I3" i="1" s="1"/>
  <c r="F4" i="1" s="1"/>
  <c r="B15" i="1" s="1"/>
  <c r="B17" i="1" l="1"/>
  <c r="B16" i="1"/>
  <c r="C1" i="2"/>
  <c r="E11" i="2" s="1"/>
  <c r="F11" i="2" s="1"/>
  <c r="A11" i="2"/>
  <c r="A10" i="2"/>
  <c r="A9" i="2"/>
  <c r="A8" i="2"/>
  <c r="A7" i="2"/>
  <c r="A6" i="2"/>
  <c r="E8" i="2" l="1"/>
  <c r="E6" i="2"/>
  <c r="E7" i="2"/>
  <c r="E10" i="2"/>
  <c r="F10" i="2" s="1"/>
  <c r="E14" i="2"/>
  <c r="E5" i="2"/>
  <c r="E9" i="2"/>
  <c r="F7" i="2" l="1"/>
  <c r="F9" i="2"/>
  <c r="F8" i="2"/>
  <c r="E12" i="2"/>
  <c r="F5" i="2"/>
  <c r="F6" i="2"/>
  <c r="F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TAKAHIRO ICHIKAWA</author>
  </authors>
  <commentList>
    <comment ref="C10" authorId="0" shapeId="0" xr:uid="{EBF39ECA-1B0B-4437-9CA2-5EC70DDC8CC8}">
      <text>
        <r>
          <rPr>
            <sz val="9"/>
            <color indexed="81"/>
            <rFont val="Meiryo UI"/>
            <family val="3"/>
            <charset val="128"/>
          </rPr>
          <t>源泉徴収票記載の金額入力してください</t>
        </r>
      </text>
    </comment>
    <comment ref="D10" authorId="0" shapeId="0" xr:uid="{9C1B127F-4519-4331-9A92-82A175EF0EEB}">
      <text>
        <r>
          <rPr>
            <sz val="9"/>
            <color indexed="81"/>
            <rFont val="Meiryo UI"/>
            <family val="3"/>
            <charset val="128"/>
          </rPr>
          <t>源泉徴収票記載の金額入力してください</t>
        </r>
      </text>
    </comment>
    <comment ref="E10" authorId="0" shapeId="0" xr:uid="{AE76D97F-6B00-4BF8-891B-A0F210386D17}">
      <text>
        <r>
          <rPr>
            <sz val="9"/>
            <color indexed="81"/>
            <rFont val="Meiryo UI"/>
            <family val="3"/>
            <charset val="128"/>
          </rPr>
          <t>源泉徴収票記載の金額入力してください</t>
        </r>
      </text>
    </comment>
    <comment ref="F10" authorId="0" shapeId="0" xr:uid="{EC625674-736F-4B81-98BD-F37938720520}">
      <text>
        <r>
          <rPr>
            <sz val="9"/>
            <color indexed="81"/>
            <rFont val="Meiryo UI"/>
            <family val="3"/>
            <charset val="128"/>
          </rPr>
          <t>源泉徴収票記載の金額入力してください</t>
        </r>
      </text>
    </comment>
    <comment ref="B13" authorId="0" shapeId="0" xr:uid="{8FA2AC5A-E184-4FC4-806D-A833918B3640}">
      <text>
        <r>
          <rPr>
            <sz val="9"/>
            <color indexed="81"/>
            <rFont val="Meiryo UI"/>
            <family val="3"/>
            <charset val="128"/>
          </rPr>
          <t>源泉徴収票記載の金額入力してください</t>
        </r>
      </text>
    </comment>
  </commentList>
</comments>
</file>

<file path=xl/sharedStrings.xml><?xml version="1.0" encoding="utf-8"?>
<sst xmlns="http://schemas.openxmlformats.org/spreadsheetml/2006/main" count="23" uniqueCount="23">
  <si>
    <t>支払金額</t>
    <rPh sb="0" eb="2">
      <t>シハラ</t>
    </rPh>
    <rPh sb="2" eb="4">
      <t>キンガク</t>
    </rPh>
    <phoneticPr fontId="2"/>
  </si>
  <si>
    <t>給与所得控除後の金額</t>
    <rPh sb="0" eb="7">
      <t>キュウヨショトクコウジョゴ</t>
    </rPh>
    <rPh sb="8" eb="10">
      <t>キンガク</t>
    </rPh>
    <phoneticPr fontId="2"/>
  </si>
  <si>
    <t>所得控除の額の合計額</t>
    <rPh sb="0" eb="4">
      <t>ショトクコウジョ</t>
    </rPh>
    <rPh sb="5" eb="6">
      <t>ガク</t>
    </rPh>
    <rPh sb="7" eb="10">
      <t>ゴウケイガク</t>
    </rPh>
    <phoneticPr fontId="2"/>
  </si>
  <si>
    <t>源泉所得税額</t>
    <rPh sb="0" eb="5">
      <t>ゲンセンショトクゼイ</t>
    </rPh>
    <rPh sb="5" eb="6">
      <t>ガク</t>
    </rPh>
    <phoneticPr fontId="2"/>
  </si>
  <si>
    <t>社会保険料等の金額</t>
    <rPh sb="0" eb="5">
      <t>シャカイホケンリョウ</t>
    </rPh>
    <rPh sb="5" eb="6">
      <t>トウ</t>
    </rPh>
    <rPh sb="7" eb="9">
      <t>キンガク</t>
    </rPh>
    <phoneticPr fontId="2"/>
  </si>
  <si>
    <t>種別</t>
    <rPh sb="0" eb="2">
      <t>シュベツ</t>
    </rPh>
    <phoneticPr fontId="2"/>
  </si>
  <si>
    <t>生命保険料の控除額</t>
    <rPh sb="0" eb="2">
      <t>セイメイ</t>
    </rPh>
    <rPh sb="2" eb="4">
      <t>ホケン</t>
    </rPh>
    <rPh sb="4" eb="5">
      <t>リョウ</t>
    </rPh>
    <rPh sb="6" eb="8">
      <t>コウジョ</t>
    </rPh>
    <rPh sb="8" eb="9">
      <t>ガク</t>
    </rPh>
    <phoneticPr fontId="2"/>
  </si>
  <si>
    <t>地震保険料の控除額</t>
    <rPh sb="0" eb="2">
      <t>ジシン</t>
    </rPh>
    <rPh sb="2" eb="5">
      <t>ホケンリョウ</t>
    </rPh>
    <rPh sb="6" eb="8">
      <t>コウジョ</t>
    </rPh>
    <rPh sb="8" eb="9">
      <t>ガク</t>
    </rPh>
    <phoneticPr fontId="2"/>
  </si>
  <si>
    <t>住宅借入金等特別控除の額</t>
    <rPh sb="0" eb="5">
      <t>ジュウタクカリイレキン</t>
    </rPh>
    <rPh sb="5" eb="10">
      <t>トウトクベツコウジョ</t>
    </rPh>
    <rPh sb="11" eb="12">
      <t>ガク</t>
    </rPh>
    <phoneticPr fontId="2"/>
  </si>
  <si>
    <t>給料</t>
    <rPh sb="0" eb="2">
      <t>キュウリョウ</t>
    </rPh>
    <phoneticPr fontId="2"/>
  </si>
  <si>
    <t>◆所得税計算</t>
    <rPh sb="1" eb="4">
      <t>ショトクゼイ</t>
    </rPh>
    <rPh sb="4" eb="6">
      <t>ケイサン</t>
    </rPh>
    <phoneticPr fontId="2"/>
  </si>
  <si>
    <t>課税給与所得</t>
    <rPh sb="0" eb="6">
      <t>カゼイキュウヨショトク</t>
    </rPh>
    <phoneticPr fontId="2"/>
  </si>
  <si>
    <t>最大税率判定</t>
    <rPh sb="0" eb="2">
      <t>サイダイ</t>
    </rPh>
    <rPh sb="2" eb="4">
      <t>ゼイリツ</t>
    </rPh>
    <rPh sb="4" eb="6">
      <t>ハンテイ</t>
    </rPh>
    <phoneticPr fontId="2"/>
  </si>
  <si>
    <t>所得税計算</t>
    <rPh sb="0" eb="3">
      <t>ショトクゼイ</t>
    </rPh>
    <rPh sb="3" eb="5">
      <t>ケイサン</t>
    </rPh>
    <phoneticPr fontId="2"/>
  </si>
  <si>
    <t>◆住民税計算</t>
    <rPh sb="1" eb="4">
      <t>ジュウミンゼイ</t>
    </rPh>
    <rPh sb="4" eb="6">
      <t>ケイサン</t>
    </rPh>
    <phoneticPr fontId="2"/>
  </si>
  <si>
    <t>源泉徴収票から手取り収入を計算（2023年3月31日更新）</t>
    <rPh sb="20" eb="21">
      <t>ネン</t>
    </rPh>
    <rPh sb="22" eb="23">
      <t>ガツ</t>
    </rPh>
    <rPh sb="25" eb="26">
      <t>ニチ</t>
    </rPh>
    <rPh sb="26" eb="28">
      <t>コウシン</t>
    </rPh>
    <phoneticPr fontId="2"/>
  </si>
  <si>
    <t>配信開始日</t>
    <rPh sb="0" eb="2">
      <t>ハイシン</t>
    </rPh>
    <rPh sb="2" eb="4">
      <t>カイシ</t>
    </rPh>
    <rPh sb="4" eb="5">
      <t>ビ</t>
    </rPh>
    <phoneticPr fontId="8"/>
  </si>
  <si>
    <t>使用期限</t>
    <rPh sb="0" eb="4">
      <t>シヨウキゲン</t>
    </rPh>
    <phoneticPr fontId="8"/>
  </si>
  <si>
    <t>ステータス</t>
    <phoneticPr fontId="8"/>
  </si>
  <si>
    <t>※使用期間を過ぎると使用できなくなります</t>
    <rPh sb="1" eb="5">
      <t>シヨウキカン</t>
    </rPh>
    <rPh sb="6" eb="7">
      <t>ス</t>
    </rPh>
    <rPh sb="10" eb="12">
      <t>シヨウ</t>
    </rPh>
    <phoneticPr fontId="2"/>
  </si>
  <si>
    <t>お手元の源泉徴収票をご覧いただき、所定の箇所を入力してください</t>
    <rPh sb="1" eb="3">
      <t>テモト</t>
    </rPh>
    <rPh sb="4" eb="9">
      <t>ゲンセンチョウシュウヒョウ</t>
    </rPh>
    <rPh sb="11" eb="12">
      <t>ラン</t>
    </rPh>
    <rPh sb="17" eb="19">
      <t>ショテイ</t>
    </rPh>
    <rPh sb="20" eb="22">
      <t>カショ</t>
    </rPh>
    <rPh sb="23" eb="25">
      <t>ニュウリョク</t>
    </rPh>
    <phoneticPr fontId="2"/>
  </si>
  <si>
    <t>源泉所得税額は未入力でも計算できます▼</t>
    <rPh sb="0" eb="5">
      <t>ゲンセンショトクゼイ</t>
    </rPh>
    <rPh sb="5" eb="6">
      <t>ガク</t>
    </rPh>
    <rPh sb="7" eb="8">
      <t>ミ</t>
    </rPh>
    <rPh sb="8" eb="10">
      <t>ニュウリョク</t>
    </rPh>
    <rPh sb="12" eb="14">
      <t>ケイサン</t>
    </rPh>
    <phoneticPr fontId="2"/>
  </si>
  <si>
    <t>1. 本資料の著作権は株式会社エフアンドエス・エキスパートに帰属します。
2. 本資料は株式会社エフアンドエス・エキスパートがお客様のために作成した資料であり使用期限までご利用いただけます。
3. 株式会社エフアンドエス・エキスパートのお客様個人が利用する場合に限定して使用を許諾し、それ以外の方の閲覧、開示、使用は禁止いたします。
4. 本資料の全部または一部を引用・転載することはできません。
5. 計算の詳細や端数処理は所得税・住民税の算出に関する正式なものではなく。計算結果や情報等に関して生じた損害に対しては一切の責任を負いません。
6. 本資料ならびに本資料のスクリーンショット等をインターネット等における開示は理由を問わず禁止いたします。
Copyright© 2025 F&amp;S-Expert ,Inc. All Rights Reserved.</t>
    <rPh sb="44" eb="48">
      <t>カブシキガイシャ</t>
    </rPh>
    <rPh sb="64" eb="66">
      <t>キャクサマ</t>
    </rPh>
    <rPh sb="70" eb="72">
      <t>サクセイ</t>
    </rPh>
    <rPh sb="74" eb="76">
      <t>シリョウ</t>
    </rPh>
    <rPh sb="79" eb="83">
      <t>シヨウキゲン</t>
    </rPh>
    <rPh sb="86" eb="88">
      <t>リヨウ</t>
    </rPh>
    <rPh sb="99" eb="103">
      <t>カブシキガイシャ</t>
    </rPh>
    <rPh sb="119" eb="121">
      <t>キャクサマ</t>
    </rPh>
    <rPh sb="213" eb="216">
      <t>ショトクゼイ</t>
    </rPh>
    <rPh sb="217" eb="220">
      <t>ジュウミンゼイ</t>
    </rPh>
    <rPh sb="221" eb="223">
      <t>サンシュツ</t>
    </rPh>
    <rPh sb="224" eb="225">
      <t>カン</t>
    </rPh>
    <rPh sb="227" eb="229">
      <t>セイシキ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</si>
</sst>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更&quot;&quot;新&quot;yyyy/m/d\)"/>
    <numFmt numFmtId="177" formatCode="#,##0&quot;円&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eiryo UI"/>
      <family val="3"/>
      <charset val="128"/>
    </font>
    <font>
      <sz val="11"/>
      <color theme="1"/>
      <name val="Meiryo UI"/>
      <family val="3"/>
      <charset val="128"/>
    </font>
    <font>
      <sz val="12"/>
      <color theme="1"/>
      <name val="Meiryo UI"/>
      <family val="3"/>
      <charset val="128"/>
    </font>
    <font>
      <sz val="10"/>
      <color theme="1"/>
      <name val="Meiryo UI"/>
      <family val="3"/>
      <charset val="128"/>
    </font>
    <font>
      <sz val="9"/>
      <color rgb="FFC00000"/>
      <name val="Meiryo UI"/>
      <family val="3"/>
      <charset val="128"/>
    </font>
    <font>
      <sz val="6"/>
      <name val="ＭＳ Ｐゴシック"/>
      <family val="3"/>
      <charset val="128"/>
    </font>
    <font>
      <sz val="11"/>
      <color theme="0"/>
      <name val="Meiryo UI"/>
      <family val="3"/>
      <charset val="128"/>
    </font>
    <font>
      <sz val="8"/>
      <name val="Meiryo UI"/>
      <family val="3"/>
      <charset val="128"/>
    </font>
    <font>
      <sz val="8.5"/>
      <color theme="1"/>
      <name val="Meiryo UI"/>
      <family val="3"/>
      <charset val="128"/>
    </font>
    <font>
      <sz val="8.5"/>
      <color theme="4" tint="-0.249977111117893"/>
      <name val="Meiryo UI"/>
      <family val="3"/>
      <charset val="128"/>
    </font>
    <font>
      <sz val="8"/>
      <color rgb="FF2F2FFF"/>
      <name val="Meiryo UI"/>
      <family val="3"/>
      <charset val="128"/>
    </font>
    <font>
      <sz val="8.5"/>
      <color theme="0"/>
      <name val="Meiryo UI"/>
      <family val="3"/>
      <charset val="128"/>
    </font>
    <font>
      <sz val="8"/>
      <color rgb="FFFF4747"/>
      <name val="Meiryo UI"/>
      <family val="3"/>
      <charset val="128"/>
    </font>
    <font>
      <sz val="8"/>
      <color theme="1"/>
      <name val="Meiryo UI"/>
      <family val="3"/>
      <charset val="128"/>
    </font>
    <font>
      <sz val="7"/>
      <color theme="1"/>
      <name val="Meiryo UI"/>
      <family val="3"/>
      <charset val="128"/>
    </font>
    <font>
      <sz val="9"/>
      <name val="Meiryo UI"/>
      <family val="3"/>
      <charset val="128"/>
    </font>
    <font>
      <sz val="9"/>
      <color rgb="FF2F2FFF"/>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4" fillId="0" borderId="0" xfId="0" applyFont="1" applyAlignment="1">
      <alignment horizontal="center" vertical="center" shrinkToFit="1"/>
    </xf>
    <xf numFmtId="38" fontId="4" fillId="4" borderId="3" xfId="1" applyFont="1" applyFill="1" applyBorder="1" applyAlignment="1">
      <alignment horizontal="center" vertical="center" shrinkToFit="1"/>
    </xf>
    <xf numFmtId="38" fontId="4" fillId="4" borderId="4" xfId="1" applyFont="1" applyFill="1" applyBorder="1" applyAlignment="1">
      <alignment horizontal="center" vertical="top" shrinkToFit="1"/>
    </xf>
    <xf numFmtId="9" fontId="4" fillId="4" borderId="1" xfId="2" applyFont="1" applyFill="1" applyBorder="1" applyAlignment="1">
      <alignment horizontal="center" vertical="center" shrinkToFit="1"/>
    </xf>
    <xf numFmtId="38" fontId="4" fillId="0" borderId="5" xfId="1" applyFont="1" applyFill="1" applyBorder="1" applyAlignment="1">
      <alignment vertical="center" shrinkToFit="1"/>
    </xf>
    <xf numFmtId="38" fontId="4" fillId="0" borderId="0" xfId="1" applyFont="1" applyFill="1" applyAlignment="1">
      <alignment vertical="center" shrinkToFit="1"/>
    </xf>
    <xf numFmtId="9" fontId="4" fillId="4" borderId="1" xfId="2" applyFont="1" applyFill="1" applyBorder="1" applyAlignment="1">
      <alignment horizontal="center" vertical="top" shrinkToFit="1"/>
    </xf>
    <xf numFmtId="38" fontId="4" fillId="4" borderId="3" xfId="1" applyFont="1" applyFill="1" applyBorder="1" applyAlignment="1">
      <alignment horizontal="center" vertical="top" shrinkToFit="1"/>
    </xf>
    <xf numFmtId="38" fontId="4" fillId="4" borderId="4" xfId="1" applyFont="1" applyFill="1" applyBorder="1" applyAlignment="1">
      <alignment vertical="top" shrinkToFit="1"/>
    </xf>
    <xf numFmtId="9" fontId="4" fillId="0" borderId="0" xfId="2" applyFont="1" applyFill="1" applyAlignment="1">
      <alignment vertical="center" shrinkToFit="1"/>
    </xf>
    <xf numFmtId="0" fontId="9" fillId="2" borderId="0" xfId="0" applyFont="1" applyFill="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2" fillId="2" borderId="0" xfId="0" applyFont="1" applyFill="1" applyAlignment="1" applyProtection="1">
      <alignment vertical="center" shrinkToFit="1"/>
      <protection hidden="1"/>
    </xf>
    <xf numFmtId="0" fontId="14" fillId="2" borderId="0" xfId="0" applyFont="1" applyFill="1" applyAlignment="1" applyProtection="1">
      <alignment vertical="center" shrinkToFit="1"/>
      <protection hidden="1"/>
    </xf>
    <xf numFmtId="0" fontId="13" fillId="2" borderId="0" xfId="0" applyFont="1" applyFill="1" applyAlignment="1" applyProtection="1">
      <alignment horizontal="center" vertical="center" shrinkToFit="1"/>
      <protection hidden="1"/>
    </xf>
    <xf numFmtId="0" fontId="16" fillId="2" borderId="0" xfId="0" applyFont="1" applyFill="1" applyProtection="1">
      <alignment vertical="center"/>
      <protection hidden="1"/>
    </xf>
    <xf numFmtId="0" fontId="17" fillId="2" borderId="0" xfId="0" applyFont="1" applyFill="1" applyAlignment="1" applyProtection="1">
      <alignment vertical="center" shrinkToFit="1"/>
      <protection hidden="1"/>
    </xf>
    <xf numFmtId="14" fontId="10" fillId="2" borderId="0" xfId="0" applyNumberFormat="1" applyFont="1" applyFill="1" applyAlignment="1" applyProtection="1">
      <alignment horizontal="center" vertical="center" shrinkToFit="1"/>
      <protection hidden="1"/>
    </xf>
    <xf numFmtId="0" fontId="4" fillId="0" borderId="0" xfId="0" applyFont="1">
      <alignment vertical="center"/>
    </xf>
    <xf numFmtId="38" fontId="4" fillId="0" borderId="0" xfId="1" applyFont="1">
      <alignment vertical="center"/>
    </xf>
    <xf numFmtId="177" fontId="4" fillId="0" borderId="0" xfId="0" applyNumberFormat="1" applyFont="1">
      <alignment vertical="center"/>
    </xf>
    <xf numFmtId="177" fontId="5" fillId="4" borderId="1" xfId="1" applyNumberFormat="1" applyFont="1" applyFill="1" applyBorder="1" applyAlignment="1" applyProtection="1">
      <alignment vertical="center" shrinkToFit="1"/>
      <protection locked="0"/>
    </xf>
    <xf numFmtId="0" fontId="4" fillId="2" borderId="0" xfId="0" applyFont="1" applyFill="1" applyProtection="1">
      <alignment vertical="center"/>
      <protection hidden="1"/>
    </xf>
    <xf numFmtId="0" fontId="4" fillId="2" borderId="0" xfId="0" applyFont="1" applyFill="1" applyAlignment="1" applyProtection="1">
      <alignment horizontal="left" vertical="center" shrinkToFit="1"/>
      <protection hidden="1"/>
    </xf>
    <xf numFmtId="0" fontId="4" fillId="2" borderId="0" xfId="0" applyFont="1" applyFill="1" applyAlignment="1" applyProtection="1">
      <alignment vertical="center" shrinkToFit="1"/>
      <protection hidden="1"/>
    </xf>
    <xf numFmtId="0" fontId="4" fillId="2" borderId="1" xfId="0" applyFont="1" applyFill="1" applyBorder="1" applyAlignment="1" applyProtection="1">
      <alignment horizontal="center" vertical="center" shrinkToFit="1"/>
      <protection hidden="1"/>
    </xf>
    <xf numFmtId="0" fontId="4" fillId="3" borderId="18" xfId="0" applyFont="1" applyFill="1" applyBorder="1" applyAlignment="1" applyProtection="1">
      <alignment vertical="center" shrinkToFit="1"/>
      <protection hidden="1"/>
    </xf>
    <xf numFmtId="0" fontId="4" fillId="3" borderId="19" xfId="0" applyFont="1" applyFill="1" applyBorder="1" applyAlignment="1" applyProtection="1">
      <alignment vertical="center" shrinkToFit="1"/>
      <protection hidden="1"/>
    </xf>
    <xf numFmtId="0" fontId="4" fillId="3" borderId="20" xfId="0" applyFont="1" applyFill="1" applyBorder="1" applyAlignment="1" applyProtection="1">
      <alignment vertical="center" shrinkToFit="1"/>
      <protection hidden="1"/>
    </xf>
    <xf numFmtId="0" fontId="4" fillId="3" borderId="1" xfId="0" applyFont="1" applyFill="1" applyBorder="1" applyAlignment="1" applyProtection="1">
      <alignment vertical="center" shrinkToFit="1"/>
      <protection hidden="1"/>
    </xf>
    <xf numFmtId="0" fontId="18" fillId="0" borderId="12"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center" shrinkToFit="1"/>
      <protection hidden="1"/>
    </xf>
    <xf numFmtId="0" fontId="18" fillId="0" borderId="14" xfId="0" applyFont="1" applyBorder="1" applyAlignment="1" applyProtection="1">
      <alignment horizontal="center" vertical="center" shrinkToFit="1"/>
      <protection hidden="1"/>
    </xf>
    <xf numFmtId="14" fontId="18" fillId="0" borderId="15" xfId="0" applyNumberFormat="1" applyFont="1" applyBorder="1" applyAlignment="1" applyProtection="1">
      <alignment horizontal="center" vertical="center" shrinkToFit="1"/>
      <protection hidden="1"/>
    </xf>
    <xf numFmtId="14" fontId="18" fillId="0" borderId="16" xfId="0" applyNumberFormat="1" applyFont="1" applyBorder="1" applyAlignment="1" applyProtection="1">
      <alignment horizontal="center" vertical="center" shrinkToFit="1"/>
      <protection hidden="1"/>
    </xf>
    <xf numFmtId="0" fontId="19" fillId="0" borderId="17" xfId="0" applyFont="1" applyBorder="1" applyAlignment="1" applyProtection="1">
      <alignment horizontal="center" vertical="center" shrinkToFit="1"/>
      <protection hidden="1"/>
    </xf>
    <xf numFmtId="0" fontId="4" fillId="2" borderId="1" xfId="0" applyFont="1" applyFill="1" applyBorder="1" applyAlignment="1" applyProtection="1">
      <alignment horizontal="center" shrinkToFit="1"/>
      <protection hidden="1"/>
    </xf>
    <xf numFmtId="0" fontId="4" fillId="2" borderId="1" xfId="0" applyFont="1" applyFill="1" applyBorder="1" applyAlignment="1" applyProtection="1">
      <alignment shrinkToFit="1"/>
      <protection hidden="1"/>
    </xf>
    <xf numFmtId="38" fontId="4" fillId="2" borderId="10" xfId="1" applyFont="1" applyFill="1" applyBorder="1" applyAlignment="1" applyProtection="1">
      <alignment horizontal="left" vertical="center" indent="1"/>
      <protection hidden="1"/>
    </xf>
    <xf numFmtId="38" fontId="4" fillId="2" borderId="2" xfId="1" applyFont="1" applyFill="1" applyBorder="1" applyAlignment="1" applyProtection="1">
      <alignment horizontal="left" vertical="center" indent="1"/>
      <protection hidden="1"/>
    </xf>
    <xf numFmtId="38" fontId="4" fillId="2" borderId="11" xfId="1" applyFont="1" applyFill="1" applyBorder="1" applyAlignment="1" applyProtection="1">
      <alignment horizontal="left" vertical="center" indent="1"/>
      <protection hidden="1"/>
    </xf>
    <xf numFmtId="0" fontId="7" fillId="2" borderId="2" xfId="0" applyFont="1" applyFill="1" applyBorder="1" applyAlignment="1" applyProtection="1">
      <alignment horizontal="right" shrinkToFit="1"/>
      <protection hidden="1"/>
    </xf>
    <xf numFmtId="0" fontId="4" fillId="2" borderId="0" xfId="0" applyFont="1" applyFill="1" applyAlignment="1" applyProtection="1">
      <alignment horizontal="left" vertical="center" shrinkToFit="1"/>
      <protection hidden="1"/>
    </xf>
    <xf numFmtId="0" fontId="15" fillId="2" borderId="7" xfId="0" applyFont="1" applyFill="1" applyBorder="1" applyAlignment="1" applyProtection="1">
      <alignment horizontal="left" vertical="top"/>
      <protection hidden="1"/>
    </xf>
    <xf numFmtId="0" fontId="17" fillId="2" borderId="18" xfId="0" applyFont="1" applyFill="1" applyBorder="1" applyAlignment="1" applyProtection="1">
      <alignment horizontal="left" vertical="center" wrapText="1" indent="1" shrinkToFit="1"/>
      <protection hidden="1"/>
    </xf>
    <xf numFmtId="0" fontId="17" fillId="2" borderId="19" xfId="0" applyFont="1" applyFill="1" applyBorder="1" applyAlignment="1" applyProtection="1">
      <alignment horizontal="left" vertical="center" wrapText="1" indent="1" shrinkToFit="1"/>
      <protection hidden="1"/>
    </xf>
    <xf numFmtId="0" fontId="17" fillId="2" borderId="20" xfId="0" applyFont="1" applyFill="1" applyBorder="1" applyAlignment="1" applyProtection="1">
      <alignment horizontal="left" vertical="center" wrapText="1" indent="1" shrinkToFit="1"/>
      <protection hidden="1"/>
    </xf>
    <xf numFmtId="0" fontId="6" fillId="2" borderId="7" xfId="0" applyFont="1" applyFill="1" applyBorder="1" applyAlignment="1" applyProtection="1">
      <alignment horizontal="left" wrapText="1" shrinkToFit="1"/>
      <protection hidden="1"/>
    </xf>
    <xf numFmtId="0" fontId="4" fillId="2" borderId="1" xfId="0" applyFont="1" applyFill="1" applyBorder="1" applyAlignment="1" applyProtection="1">
      <alignment horizontal="center" shrinkToFit="1"/>
      <protection hidden="1"/>
    </xf>
    <xf numFmtId="38" fontId="4" fillId="2" borderId="5" xfId="1" applyFont="1" applyFill="1" applyBorder="1" applyAlignment="1" applyProtection="1">
      <alignment horizontal="left" vertical="center" indent="1"/>
      <protection hidden="1"/>
    </xf>
    <xf numFmtId="38" fontId="4" fillId="2" borderId="0" xfId="1" applyFont="1" applyFill="1" applyBorder="1" applyAlignment="1" applyProtection="1">
      <alignment horizontal="left" vertical="center" indent="1"/>
      <protection hidden="1"/>
    </xf>
    <xf numFmtId="38" fontId="4" fillId="2" borderId="9" xfId="1" applyFont="1" applyFill="1" applyBorder="1" applyAlignment="1" applyProtection="1">
      <alignment horizontal="left" vertical="center" indent="1"/>
      <protection hidden="1"/>
    </xf>
    <xf numFmtId="9" fontId="4" fillId="2" borderId="6" xfId="0" applyNumberFormat="1" applyFont="1" applyFill="1" applyBorder="1" applyAlignment="1" applyProtection="1">
      <alignment horizontal="left" vertical="center" indent="1"/>
      <protection hidden="1"/>
    </xf>
    <xf numFmtId="9" fontId="4" fillId="2" borderId="7" xfId="0" applyNumberFormat="1" applyFont="1" applyFill="1" applyBorder="1" applyAlignment="1" applyProtection="1">
      <alignment horizontal="left" vertical="center" indent="1"/>
      <protection hidden="1"/>
    </xf>
    <xf numFmtId="9" fontId="4" fillId="2" borderId="8" xfId="0" applyNumberFormat="1" applyFont="1" applyFill="1" applyBorder="1" applyAlignment="1" applyProtection="1">
      <alignment horizontal="left" vertical="center" indent="1"/>
      <protection hidden="1"/>
    </xf>
    <xf numFmtId="0" fontId="4" fillId="0" borderId="2" xfId="0" applyFont="1" applyBorder="1" applyAlignment="1">
      <alignment horizontal="left" vertical="center" shrinkToFit="1"/>
    </xf>
    <xf numFmtId="176" fontId="4" fillId="0" borderId="2" xfId="0" applyNumberFormat="1" applyFont="1" applyBorder="1" applyAlignment="1">
      <alignment horizontal="center" vertical="center" shrinkToFit="1"/>
    </xf>
    <xf numFmtId="176" fontId="4" fillId="0" borderId="0" xfId="0" applyNumberFormat="1" applyFont="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E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09C4-8B0F-4C6A-81E1-7FAE60518D72}">
  <dimension ref="B1:M17"/>
  <sheetViews>
    <sheetView tabSelected="1" topLeftCell="A5" workbookViewId="0">
      <selection activeCell="L6" sqref="L6"/>
    </sheetView>
  </sheetViews>
  <sheetFormatPr defaultRowHeight="15" x14ac:dyDescent="0.45"/>
  <cols>
    <col min="1" max="1" width="1.69921875" style="23" customWidth="1"/>
    <col min="2" max="6" width="16.19921875" style="25" customWidth="1"/>
    <col min="7" max="16384" width="8.796875" style="23"/>
  </cols>
  <sheetData>
    <row r="1" spans="2:13" x14ac:dyDescent="0.45">
      <c r="B1" s="43" t="s">
        <v>15</v>
      </c>
      <c r="C1" s="43"/>
      <c r="D1" s="43"/>
    </row>
    <row r="2" spans="2:13" x14ac:dyDescent="0.45">
      <c r="B2" s="24"/>
      <c r="C2" s="24"/>
      <c r="D2" s="24"/>
    </row>
    <row r="3" spans="2:13" ht="20.399999999999999" customHeight="1" x14ac:dyDescent="0.45">
      <c r="D3" s="31" t="s">
        <v>16</v>
      </c>
      <c r="E3" s="32" t="s">
        <v>17</v>
      </c>
      <c r="F3" s="33" t="s">
        <v>18</v>
      </c>
      <c r="G3" s="12"/>
      <c r="H3" s="13"/>
      <c r="I3" s="11" t="b">
        <f ca="1">IF(TODAY()&lt;=E4,TRUE,FALSE)</f>
        <v>1</v>
      </c>
    </row>
    <row r="4" spans="2:13" ht="20.399999999999999" customHeight="1" x14ac:dyDescent="0.45">
      <c r="D4" s="34">
        <v>45658</v>
      </c>
      <c r="E4" s="35">
        <f>EDATE(D4,12)</f>
        <v>46023</v>
      </c>
      <c r="F4" s="36" t="str">
        <f ca="1">IF(I3, "使用期間中", "使用期限終了")</f>
        <v>使用期間中</v>
      </c>
      <c r="G4" s="12"/>
      <c r="H4" s="13"/>
      <c r="I4" s="14"/>
      <c r="J4" s="15"/>
    </row>
    <row r="5" spans="2:13" ht="20.399999999999999" customHeight="1" x14ac:dyDescent="0.45">
      <c r="D5" s="44" t="s">
        <v>19</v>
      </c>
      <c r="E5" s="44"/>
      <c r="F5" s="16"/>
      <c r="G5" s="12"/>
      <c r="H5" s="13"/>
      <c r="I5" s="14"/>
      <c r="J5" s="15"/>
    </row>
    <row r="6" spans="2:13" ht="78" customHeight="1" x14ac:dyDescent="0.45">
      <c r="B6" s="45" t="s">
        <v>22</v>
      </c>
      <c r="C6" s="46"/>
      <c r="D6" s="46"/>
      <c r="E6" s="46"/>
      <c r="F6" s="47"/>
      <c r="G6" s="17"/>
      <c r="H6" s="17"/>
      <c r="I6" s="17"/>
      <c r="J6" s="17"/>
      <c r="K6" s="17"/>
      <c r="L6" s="17"/>
      <c r="M6" s="17"/>
    </row>
    <row r="7" spans="2:13" ht="33" customHeight="1" x14ac:dyDescent="0.3">
      <c r="B7" s="48" t="s">
        <v>20</v>
      </c>
      <c r="C7" s="48"/>
      <c r="D7" s="48"/>
      <c r="E7" s="48"/>
      <c r="F7" s="48"/>
      <c r="G7" s="17"/>
      <c r="H7" s="17"/>
      <c r="I7" s="17"/>
      <c r="J7" s="17"/>
      <c r="K7" s="17"/>
      <c r="L7" s="17"/>
      <c r="M7" s="17"/>
    </row>
    <row r="8" spans="2:13" ht="27.6" customHeight="1" x14ac:dyDescent="0.25">
      <c r="E8" s="42" t="s">
        <v>21</v>
      </c>
      <c r="F8" s="42"/>
      <c r="H8" s="18"/>
      <c r="I8" s="18"/>
      <c r="J8" s="15"/>
    </row>
    <row r="9" spans="2:13" ht="18.600000000000001" customHeight="1" x14ac:dyDescent="0.3">
      <c r="B9" s="37" t="s">
        <v>5</v>
      </c>
      <c r="C9" s="37" t="s">
        <v>0</v>
      </c>
      <c r="D9" s="37" t="s">
        <v>1</v>
      </c>
      <c r="E9" s="37" t="s">
        <v>2</v>
      </c>
      <c r="F9" s="37" t="s">
        <v>3</v>
      </c>
      <c r="I9" s="16"/>
      <c r="J9" s="16"/>
    </row>
    <row r="10" spans="2:13" ht="37.200000000000003" customHeight="1" x14ac:dyDescent="0.45">
      <c r="B10" s="26" t="s">
        <v>9</v>
      </c>
      <c r="C10" s="22">
        <v>8000000</v>
      </c>
      <c r="D10" s="22">
        <v>6100000</v>
      </c>
      <c r="E10" s="22">
        <v>860000</v>
      </c>
      <c r="F10" s="22"/>
    </row>
    <row r="11" spans="2:13" ht="37.200000000000003" customHeight="1" x14ac:dyDescent="0.45">
      <c r="B11" s="27"/>
      <c r="C11" s="28"/>
      <c r="D11" s="28"/>
      <c r="E11" s="28"/>
      <c r="F11" s="29"/>
    </row>
    <row r="12" spans="2:13" ht="18.600000000000001" customHeight="1" x14ac:dyDescent="0.3">
      <c r="B12" s="38" t="s">
        <v>4</v>
      </c>
      <c r="C12" s="38" t="s">
        <v>6</v>
      </c>
      <c r="D12" s="38" t="s">
        <v>7</v>
      </c>
      <c r="E12" s="49" t="s">
        <v>8</v>
      </c>
      <c r="F12" s="49"/>
    </row>
    <row r="13" spans="2:13" ht="37.200000000000003" customHeight="1" x14ac:dyDescent="0.45">
      <c r="B13" s="22">
        <v>800000</v>
      </c>
      <c r="C13" s="30"/>
      <c r="D13" s="30"/>
      <c r="E13" s="30"/>
      <c r="F13" s="30"/>
    </row>
    <row r="14" spans="2:13" ht="24" customHeight="1" x14ac:dyDescent="0.45"/>
    <row r="15" spans="2:13" ht="24.6" customHeight="1" x14ac:dyDescent="0.45">
      <c r="B15" s="53" t="str">
        <f ca="1">IF(F4="使用期間中","▼所得税の最大税率は "&amp;計算シート!F12*100&amp;"% です。","")</f>
        <v>▼所得税の最大税率は 20% です。</v>
      </c>
      <c r="C15" s="54"/>
      <c r="D15" s="54"/>
      <c r="E15" s="54"/>
      <c r="F15" s="55"/>
    </row>
    <row r="16" spans="2:13" ht="24.6" customHeight="1" x14ac:dyDescent="0.45">
      <c r="B16" s="50" t="str">
        <f ca="1">IF(F4="使用期間中","▼所得税、住民税（簡易計算）、社会保険料の合計は "&amp;TEXT(B13+計算シート!E12+計算シート!E14,"#,##0")&amp;"円 です。","")</f>
        <v>▼所得税、住民税（簡易計算）、社会保険料の合計は 1,944,500円 です。</v>
      </c>
      <c r="C16" s="51"/>
      <c r="D16" s="51"/>
      <c r="E16" s="51"/>
      <c r="F16" s="52"/>
    </row>
    <row r="17" spans="2:6" ht="24.6" customHeight="1" x14ac:dyDescent="0.45">
      <c r="B17" s="39" t="str">
        <f ca="1">IF(F4="使用期間中","▼手取り収入は "&amp;TEXT(C10-B13-計算シート!E12-計算シート!E14,"#,##0")&amp;"円 です。","")</f>
        <v>▼手取り収入は 6,055,500円 です。</v>
      </c>
      <c r="C17" s="40"/>
      <c r="D17" s="40"/>
      <c r="E17" s="40"/>
      <c r="F17" s="41"/>
    </row>
  </sheetData>
  <sheetProtection algorithmName="SHA-512" hashValue="SGd9SW3Bg9PSiRS8b36xX54bb4YNcWz8xU1wyHxWZJmLyyrVp5Dbwme69wfR1udyj/dsf2/4lqtw+RA+y25tog==" saltValue="tjcE4lGB7C2NnYAGnF/M/Q==" spinCount="100000" sheet="1" objects="1" scenarios="1"/>
  <mergeCells count="9">
    <mergeCell ref="B17:F17"/>
    <mergeCell ref="E8:F8"/>
    <mergeCell ref="B1:D1"/>
    <mergeCell ref="D5:E5"/>
    <mergeCell ref="B6:F6"/>
    <mergeCell ref="B7:F7"/>
    <mergeCell ref="E12:F12"/>
    <mergeCell ref="B16:F16"/>
    <mergeCell ref="B15:F15"/>
  </mergeCells>
  <phoneticPr fontId="2"/>
  <pageMargins left="0.23622047244094491" right="0.23622047244094491" top="0.74803149606299213" bottom="0.74803149606299213" header="0.31496062992125984" footer="0.31496062992125984"/>
  <pageSetup paperSize="9" orientation="portrait" horizontalDpi="0" verticalDpi="0" r:id="rId1"/>
  <headerFooter>
    <oddFooter>&amp;CCopyright© 2023 F&amp;&amp;S-Expert ,Inc. All Rights Reserved.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BDCB-0A55-40A4-8727-1ACB5FCA213F}">
  <dimension ref="A1:F14"/>
  <sheetViews>
    <sheetView workbookViewId="0">
      <selection activeCell="E12" sqref="E12"/>
    </sheetView>
  </sheetViews>
  <sheetFormatPr defaultRowHeight="15" x14ac:dyDescent="0.45"/>
  <cols>
    <col min="1" max="2" width="8.796875" style="19"/>
    <col min="3" max="3" width="10.3984375" style="19" bestFit="1" customWidth="1"/>
    <col min="4" max="4" width="8.796875" style="19"/>
    <col min="5" max="5" width="14.59765625" style="19" customWidth="1"/>
    <col min="6" max="16384" width="8.796875" style="19"/>
  </cols>
  <sheetData>
    <row r="1" spans="1:6" x14ac:dyDescent="0.45">
      <c r="A1" s="19" t="s">
        <v>11</v>
      </c>
      <c r="C1" s="20">
        <f>源泉徴収票から手取り収入を計算!D10-源泉徴収票から手取り収入を計算!E10</f>
        <v>5240000</v>
      </c>
    </row>
    <row r="4" spans="1:6" x14ac:dyDescent="0.45">
      <c r="A4" s="56" t="s">
        <v>10</v>
      </c>
      <c r="B4" s="56"/>
      <c r="C4" s="57">
        <v>44951</v>
      </c>
      <c r="D4" s="58"/>
      <c r="E4" s="1" t="s">
        <v>13</v>
      </c>
      <c r="F4" s="1" t="s">
        <v>12</v>
      </c>
    </row>
    <row r="5" spans="1:6" x14ac:dyDescent="0.45">
      <c r="A5" s="2"/>
      <c r="B5" s="3">
        <v>1950000</v>
      </c>
      <c r="C5" s="4">
        <v>0.05</v>
      </c>
      <c r="D5" s="5"/>
      <c r="E5" s="6">
        <f>IF($C$1&lt;1,0,IF($C$1&gt;B5,B5*C5,$C$1*C5))</f>
        <v>97500</v>
      </c>
      <c r="F5" s="10" t="str">
        <f>IF(E5=0,"",IF(E6=0,C5,""))</f>
        <v/>
      </c>
    </row>
    <row r="6" spans="1:6" x14ac:dyDescent="0.45">
      <c r="A6" s="2">
        <f t="shared" ref="A6:A11" si="0">B5</f>
        <v>1950000</v>
      </c>
      <c r="B6" s="3">
        <v>3300000</v>
      </c>
      <c r="C6" s="7">
        <v>0.1</v>
      </c>
      <c r="D6" s="6"/>
      <c r="E6" s="6">
        <f>IF($C$1&lt;A6,0,IF(AND($C$1&gt;A6,$C$1&lt;B6),($C$1-A6)*C6,(B6-A6)*C6))</f>
        <v>135000</v>
      </c>
      <c r="F6" s="10" t="str">
        <f>IF(E6=0,"",IF(E7=0,C6,""))</f>
        <v/>
      </c>
    </row>
    <row r="7" spans="1:6" x14ac:dyDescent="0.45">
      <c r="A7" s="8">
        <f t="shared" si="0"/>
        <v>3300000</v>
      </c>
      <c r="B7" s="3">
        <v>6950000</v>
      </c>
      <c r="C7" s="7">
        <v>0.2</v>
      </c>
      <c r="D7" s="6"/>
      <c r="E7" s="6">
        <f>IF($C$1&lt;A7,0,IF(AND($C$1&gt;A7,$C$1&lt;B7),($C$1-A7)*C7,(B7-A7)*C7))</f>
        <v>388000</v>
      </c>
      <c r="F7" s="10">
        <f t="shared" ref="F7:F11" si="1">IF(E7=0,"",IF(E8=0,C7,""))</f>
        <v>0.2</v>
      </c>
    </row>
    <row r="8" spans="1:6" x14ac:dyDescent="0.45">
      <c r="A8" s="8">
        <f t="shared" si="0"/>
        <v>6950000</v>
      </c>
      <c r="B8" s="3">
        <v>9000000</v>
      </c>
      <c r="C8" s="7">
        <v>0.23</v>
      </c>
      <c r="D8" s="6"/>
      <c r="E8" s="6">
        <f t="shared" ref="E8:E10" si="2">IF($C$1&lt;A8,0,IF(AND($C$1&gt;A8,$C$1&lt;B8),($C$1-A8)*C8,(B8-A8)*C8))</f>
        <v>0</v>
      </c>
      <c r="F8" s="10" t="str">
        <f t="shared" si="1"/>
        <v/>
      </c>
    </row>
    <row r="9" spans="1:6" x14ac:dyDescent="0.45">
      <c r="A9" s="8">
        <f t="shared" si="0"/>
        <v>9000000</v>
      </c>
      <c r="B9" s="3">
        <v>18000000</v>
      </c>
      <c r="C9" s="7">
        <v>0.33</v>
      </c>
      <c r="D9" s="6"/>
      <c r="E9" s="6">
        <f t="shared" si="2"/>
        <v>0</v>
      </c>
      <c r="F9" s="10" t="str">
        <f t="shared" si="1"/>
        <v/>
      </c>
    </row>
    <row r="10" spans="1:6" x14ac:dyDescent="0.45">
      <c r="A10" s="8">
        <f t="shared" si="0"/>
        <v>18000000</v>
      </c>
      <c r="B10" s="9">
        <v>40000000</v>
      </c>
      <c r="C10" s="7">
        <v>0.4</v>
      </c>
      <c r="D10" s="6"/>
      <c r="E10" s="6">
        <f t="shared" si="2"/>
        <v>0</v>
      </c>
      <c r="F10" s="10" t="str">
        <f t="shared" si="1"/>
        <v/>
      </c>
    </row>
    <row r="11" spans="1:6" x14ac:dyDescent="0.45">
      <c r="A11" s="8">
        <f t="shared" si="0"/>
        <v>40000000</v>
      </c>
      <c r="B11" s="9"/>
      <c r="C11" s="7">
        <v>0.45</v>
      </c>
      <c r="D11" s="6"/>
      <c r="E11" s="6">
        <f>IF($C$1&lt;A11,0,($C$1-A11)*C11)</f>
        <v>0</v>
      </c>
      <c r="F11" s="10" t="str">
        <f t="shared" si="1"/>
        <v/>
      </c>
    </row>
    <row r="12" spans="1:6" x14ac:dyDescent="0.45">
      <c r="E12" s="21">
        <f>IF(源泉徴収票から手取り収入を計算!F10="",SUM(E5:E11),源泉徴収票から手取り収入を計算!F10)</f>
        <v>620500</v>
      </c>
      <c r="F12" s="10">
        <f>SUM(F5:F11)</f>
        <v>0.2</v>
      </c>
    </row>
    <row r="14" spans="1:6" x14ac:dyDescent="0.45">
      <c r="A14" s="19" t="s">
        <v>14</v>
      </c>
      <c r="E14" s="21">
        <f>C1*10%</f>
        <v>524000</v>
      </c>
    </row>
  </sheetData>
  <sheetProtection algorithmName="SHA-512" hashValue="ZbF6Pdn8x7hcT+oBfrymEHyZIOfx3Qg856yApQk72BDAPXP0qHIQj/EvQoz0A//BUK6HN8N8BZT5jMhDAY2XYQ==" saltValue="2WsJjlBxk4tp+mOLcm8ozg==" spinCount="100000" sheet="1" objects="1" scenarios="1"/>
  <mergeCells count="2">
    <mergeCell ref="A4:B4"/>
    <mergeCell ref="C4:D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源泉徴収票から手取り収入を計算</vt:lpstr>
      <vt:lpstr>計算シート</vt:lpstr>
      <vt:lpstr>源泉徴収票から手取り収入を計算!Print_Area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ICHIKAWA</dc:creator>
  <cp:lastModifiedBy>TAKAHIRO ICHIKAWA</cp:lastModifiedBy>
  <cp:lastPrinted>2023-03-31T03:46:49Z</cp:lastPrinted>
  <dcterms:created xsi:type="dcterms:W3CDTF">2023-03-31T01:25:11Z</dcterms:created>
  <dcterms:modified xsi:type="dcterms:W3CDTF">2025-01-23T04:05:28Z</dcterms:modified>
</cp:coreProperties>
</file>